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zd-my.sharepoint.com/personal/mpogoreli21_unizd_hr/Documents/Documents/3. Financijski plan/Rebalans/2024/KONAČNO/"/>
    </mc:Choice>
  </mc:AlternateContent>
  <xr:revisionPtr revIDLastSave="60" documentId="8_{3852CE52-4192-4A8C-915B-647ED355F533}" xr6:coauthVersionLast="47" xr6:coauthVersionMax="47" xr10:uidLastSave="{5CEDAC97-E2FA-4C52-BF12-78A7F6B4B2A7}"/>
  <bookViews>
    <workbookView xWindow="-120" yWindow="-120" windowWidth="29040" windowHeight="15840" xr2:uid="{ABE5C415-F005-4599-A1E9-0E2301C11170}"/>
  </bookViews>
  <sheets>
    <sheet name="Posebni dio FP" sheetId="2" r:id="rId1"/>
  </sheets>
  <definedNames>
    <definedName name="_xlnm._FilterDatabase" localSheetId="0" hidden="1">'Posebni dio FP'!$A$4:$G$104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2" l="1"/>
  <c r="E7" i="2" s="1"/>
  <c r="F104" i="2"/>
  <c r="E103" i="2"/>
  <c r="F103" i="2" s="1"/>
  <c r="D103" i="2"/>
  <c r="C103" i="2"/>
  <c r="F102" i="2"/>
  <c r="F101" i="2"/>
  <c r="F100" i="2"/>
  <c r="F99" i="2"/>
  <c r="F98" i="2"/>
  <c r="E98" i="2"/>
  <c r="D98" i="2"/>
  <c r="C98" i="2"/>
  <c r="F97" i="2"/>
  <c r="F96" i="2"/>
  <c r="F95" i="2"/>
  <c r="F94" i="2"/>
  <c r="F93" i="2"/>
  <c r="F92" i="2"/>
  <c r="F91" i="2"/>
  <c r="E90" i="2"/>
  <c r="D90" i="2"/>
  <c r="C90" i="2"/>
  <c r="F89" i="2"/>
  <c r="F88" i="2"/>
  <c r="F87" i="2"/>
  <c r="F86" i="2"/>
  <c r="F85" i="2"/>
  <c r="F84" i="2"/>
  <c r="F83" i="2"/>
  <c r="D82" i="2"/>
  <c r="D71" i="2" s="1"/>
  <c r="F71" i="2" s="1"/>
  <c r="C82" i="2"/>
  <c r="C8" i="2" s="1"/>
  <c r="F81" i="2"/>
  <c r="F80" i="2"/>
  <c r="F79" i="2"/>
  <c r="F78" i="2"/>
  <c r="F77" i="2"/>
  <c r="F76" i="2"/>
  <c r="F75" i="2"/>
  <c r="F74" i="2"/>
  <c r="F73" i="2"/>
  <c r="D72" i="2"/>
  <c r="C72" i="2"/>
  <c r="C71" i="2" s="1"/>
  <c r="F70" i="2"/>
  <c r="F69" i="2"/>
  <c r="F68" i="2"/>
  <c r="F67" i="2"/>
  <c r="E66" i="2"/>
  <c r="F66" i="2" s="1"/>
  <c r="D66" i="2"/>
  <c r="C66" i="2"/>
  <c r="F65" i="2"/>
  <c r="F64" i="2"/>
  <c r="F63" i="2"/>
  <c r="F62" i="2"/>
  <c r="F61" i="2"/>
  <c r="F60" i="2"/>
  <c r="F59" i="2"/>
  <c r="F58" i="2"/>
  <c r="F57" i="2"/>
  <c r="B57" i="2"/>
  <c r="F56" i="2"/>
  <c r="B56" i="2"/>
  <c r="F55" i="2"/>
  <c r="E55" i="2"/>
  <c r="D55" i="2"/>
  <c r="C55" i="2"/>
  <c r="B55" i="2"/>
  <c r="F54" i="2"/>
  <c r="F53" i="2"/>
  <c r="F52" i="2"/>
  <c r="F51" i="2"/>
  <c r="B51" i="2"/>
  <c r="F50" i="2"/>
  <c r="F49" i="2"/>
  <c r="E48" i="2"/>
  <c r="E47" i="2" s="1"/>
  <c r="D48" i="2"/>
  <c r="D9" i="2" s="1"/>
  <c r="C48" i="2"/>
  <c r="C9" i="2" s="1"/>
  <c r="B48" i="2"/>
  <c r="C47" i="2"/>
  <c r="F46" i="2"/>
  <c r="B46" i="2"/>
  <c r="E45" i="2"/>
  <c r="E44" i="2" s="1"/>
  <c r="D45" i="2"/>
  <c r="D44" i="2" s="1"/>
  <c r="C45" i="2"/>
  <c r="C44" i="2" s="1"/>
  <c r="F43" i="2"/>
  <c r="F42" i="2"/>
  <c r="F41" i="2"/>
  <c r="E40" i="2"/>
  <c r="D40" i="2"/>
  <c r="C40" i="2"/>
  <c r="C39" i="2" s="1"/>
  <c r="D39" i="2"/>
  <c r="F38" i="2"/>
  <c r="B38" i="2"/>
  <c r="F37" i="2"/>
  <c r="F36" i="2"/>
  <c r="E35" i="2"/>
  <c r="F35" i="2" s="1"/>
  <c r="D35" i="2"/>
  <c r="C35" i="2"/>
  <c r="C6" i="2" s="1"/>
  <c r="F34" i="2"/>
  <c r="B34" i="2"/>
  <c r="F33" i="2"/>
  <c r="B33" i="2"/>
  <c r="F32" i="2"/>
  <c r="F31" i="2"/>
  <c r="E30" i="2"/>
  <c r="E29" i="2" s="1"/>
  <c r="D30" i="2"/>
  <c r="D29" i="2" s="1"/>
  <c r="C30" i="2"/>
  <c r="B30" i="2"/>
  <c r="B40" i="2" s="1"/>
  <c r="B45" i="2" s="1"/>
  <c r="C29" i="2"/>
  <c r="F28" i="2"/>
  <c r="F27" i="2"/>
  <c r="F26" i="2"/>
  <c r="F25" i="2"/>
  <c r="F24" i="2"/>
  <c r="F23" i="2"/>
  <c r="F22" i="2"/>
  <c r="F21" i="2"/>
  <c r="E20" i="2"/>
  <c r="D20" i="2"/>
  <c r="D19" i="2" s="1"/>
  <c r="C20" i="2"/>
  <c r="C19" i="2" s="1"/>
  <c r="F18" i="2"/>
  <c r="F17" i="2"/>
  <c r="F16" i="2"/>
  <c r="E15" i="2"/>
  <c r="E14" i="2" s="1"/>
  <c r="D15" i="2"/>
  <c r="D5" i="2" s="1"/>
  <c r="C15" i="2"/>
  <c r="C14" i="2" s="1"/>
  <c r="E12" i="2"/>
  <c r="D12" i="2"/>
  <c r="F12" i="2" s="1"/>
  <c r="C12" i="2"/>
  <c r="E11" i="2"/>
  <c r="D11" i="2"/>
  <c r="C11" i="2"/>
  <c r="D10" i="2"/>
  <c r="E9" i="2"/>
  <c r="E8" i="2"/>
  <c r="D8" i="2"/>
  <c r="F8" i="2" s="1"/>
  <c r="D7" i="2"/>
  <c r="E6" i="2"/>
  <c r="D6" i="2"/>
  <c r="F40" i="2" l="1"/>
  <c r="F20" i="2"/>
  <c r="F6" i="2"/>
  <c r="F29" i="2"/>
  <c r="F72" i="2"/>
  <c r="F7" i="2"/>
  <c r="F11" i="2"/>
  <c r="F44" i="2"/>
  <c r="F82" i="2"/>
  <c r="C10" i="2"/>
  <c r="F48" i="2"/>
  <c r="E10" i="2"/>
  <c r="F10" i="2" s="1"/>
  <c r="D47" i="2"/>
  <c r="F47" i="2" s="1"/>
  <c r="D13" i="2"/>
  <c r="C5" i="2"/>
  <c r="C13" i="2" s="1"/>
  <c r="F9" i="2"/>
  <c r="D14" i="2"/>
  <c r="F14" i="2" s="1"/>
  <c r="F30" i="2"/>
  <c r="C7" i="2"/>
  <c r="E39" i="2"/>
  <c r="F39" i="2" s="1"/>
  <c r="E5" i="2"/>
  <c r="F90" i="2"/>
  <c r="F45" i="2"/>
  <c r="F15" i="2"/>
  <c r="E19" i="2"/>
  <c r="F19" i="2" s="1"/>
  <c r="F5" i="2" l="1"/>
  <c r="F13" i="2" s="1"/>
  <c r="E13" i="2"/>
</calcChain>
</file>

<file path=xl/sharedStrings.xml><?xml version="1.0" encoding="utf-8"?>
<sst xmlns="http://schemas.openxmlformats.org/spreadsheetml/2006/main" count="127" uniqueCount="50">
  <si>
    <t>SVEUČILIŠTE U ZADRU</t>
  </si>
  <si>
    <t>Opći prihodi i primici</t>
  </si>
  <si>
    <t>Vlastiti prihodi</t>
  </si>
  <si>
    <t>Ostali prihodi za posebne namjene</t>
  </si>
  <si>
    <t>Pomoći EU</t>
  </si>
  <si>
    <t>Ostale pomoći</t>
  </si>
  <si>
    <t>Donacije</t>
  </si>
  <si>
    <t>Prihodi od nefin. imovine i nadoknade štete s osnova osig.</t>
  </si>
  <si>
    <t>3705</t>
  </si>
  <si>
    <t>VISOKO OBRAZOVANJE</t>
  </si>
  <si>
    <t>A621038</t>
  </si>
  <si>
    <t>PROGRAMI VJEŽBAONICA VISOKIH UČILIŠTA</t>
  </si>
  <si>
    <t>11</t>
  </si>
  <si>
    <t>31</t>
  </si>
  <si>
    <t>Rashodi za zaposlene</t>
  </si>
  <si>
    <t>32</t>
  </si>
  <si>
    <t>Materijalni rashodi</t>
  </si>
  <si>
    <t>38</t>
  </si>
  <si>
    <t>Ostali rashodi</t>
  </si>
  <si>
    <t>A622122</t>
  </si>
  <si>
    <t>PROGRAMSKO FINANCIRANJE JAVNIH VISOKIH UČILIŠTA</t>
  </si>
  <si>
    <t>34</t>
  </si>
  <si>
    <t>Financijski rashodi</t>
  </si>
  <si>
    <t>37</t>
  </si>
  <si>
    <t>Naknade građanima i kućanstvima na temelju osiguranja i druge naknade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</si>
  <si>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</si>
  <si>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</si>
  <si>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</si>
  <si>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</si>
  <si>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</si>
  <si>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</si>
  <si>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A621074</t>
  </si>
  <si>
    <t>REDOVNA DJELATNOST SVEUČILIŠTA U ZADRU</t>
  </si>
  <si>
    <t>A621181</t>
  </si>
  <si>
    <t>PRAVOMOĆNE SUDSKE PRESUDE</t>
  </si>
  <si>
    <t>A679074</t>
  </si>
  <si>
    <t>EU PROJEKTI SVEUČILIŠTA U ZADRU (IZ EVIDENCIJSKIH PRIHODA)</t>
  </si>
  <si>
    <t>Sredstva učešća za pomoći</t>
  </si>
  <si>
    <t>36</t>
  </si>
  <si>
    <t>Pomoći dane u inozemstvo i unutar općeg proračuna</t>
  </si>
  <si>
    <t>Subvencije</t>
  </si>
  <si>
    <t>A679092</t>
  </si>
  <si>
    <t>REDOVNA DJELATNOST SVEUČILIŠTA U ZADRU (IZ EVIDENCIJSKIH PRIHODA)</t>
  </si>
  <si>
    <t>RAZLIKA</t>
  </si>
  <si>
    <t>IZMJENE I DOPUNE (REBALANS) FINANCIJSKOG PLANA ZA 2024. GODINU - POSEBNI DIO</t>
  </si>
  <si>
    <t>IZVRŠENJE
2023.</t>
  </si>
  <si>
    <t>TEKUĆI PLAN
2024.</t>
  </si>
  <si>
    <t>IZMJENE I DOPUNE 2024.</t>
  </si>
  <si>
    <t>A621183</t>
  </si>
  <si>
    <t>STIPENDIJE I ŠKOLARINE ZA DOKTORSKI STUDIJ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</si>
</sst>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2" borderId="2" applyNumberFormat="0" applyProtection="0">
      <alignment horizontal="left" vertical="center" indent="1"/>
    </xf>
    <xf numFmtId="4" fontId="2" fillId="0" borderId="2" applyNumberFormat="0" applyProtection="0">
      <alignment horizontal="right" vertical="center"/>
    </xf>
    <xf numFmtId="0" fontId="3" fillId="3" borderId="4" applyNumberFormat="0" applyProtection="0">
      <alignment horizontal="left" vertical="center" wrapText="1" indent="1"/>
    </xf>
  </cellStyleXfs>
  <cellXfs count="30">
    <xf numFmtId="0" fontId="0" fillId="0" borderId="0" xfId="0"/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1" quotePrefix="1" applyFill="1" applyAlignment="1">
      <alignment horizontal="left" vertical="center" indent="7"/>
    </xf>
    <xf numFmtId="0" fontId="2" fillId="0" borderId="2" xfId="1" quotePrefix="1" applyFill="1">
      <alignment horizontal="left" vertical="center" indent="1"/>
    </xf>
    <xf numFmtId="3" fontId="2" fillId="0" borderId="2" xfId="2" applyNumberFormat="1">
      <alignment horizontal="right" vertical="center"/>
    </xf>
    <xf numFmtId="3" fontId="2" fillId="0" borderId="3" xfId="2" applyNumberFormat="1" applyBorder="1">
      <alignment horizontal="right" vertical="center"/>
    </xf>
    <xf numFmtId="0" fontId="4" fillId="0" borderId="5" xfId="3" quotePrefix="1" applyFont="1" applyFill="1" applyBorder="1" applyAlignment="1">
      <alignment horizontal="left" vertical="center" indent="4"/>
    </xf>
    <xf numFmtId="0" fontId="4" fillId="0" borderId="5" xfId="3" quotePrefix="1" applyFont="1" applyFill="1" applyBorder="1" applyAlignment="1">
      <alignment horizontal="left" vertical="center" indent="1"/>
    </xf>
    <xf numFmtId="3" fontId="5" fillId="0" borderId="6" xfId="2" applyNumberFormat="1" applyFont="1" applyBorder="1">
      <alignment horizontal="right" vertical="center"/>
    </xf>
    <xf numFmtId="0" fontId="5" fillId="0" borderId="2" xfId="1" quotePrefix="1" applyFont="1" applyFill="1" applyAlignment="1">
      <alignment horizontal="left" vertical="center" indent="5"/>
    </xf>
    <xf numFmtId="0" fontId="5" fillId="0" borderId="2" xfId="1" quotePrefix="1" applyFont="1" applyFill="1">
      <alignment horizontal="left" vertical="center" indent="1"/>
    </xf>
    <xf numFmtId="0" fontId="2" fillId="0" borderId="2" xfId="1" quotePrefix="1" applyFill="1" applyAlignment="1">
      <alignment horizontal="left" vertical="center" indent="9"/>
    </xf>
    <xf numFmtId="3" fontId="0" fillId="0" borderId="0" xfId="0" applyNumberFormat="1"/>
    <xf numFmtId="3" fontId="2" fillId="0" borderId="7" xfId="2" applyNumberFormat="1" applyBorder="1">
      <alignment horizontal="right" vertical="center"/>
    </xf>
    <xf numFmtId="0" fontId="2" fillId="0" borderId="8" xfId="1" quotePrefix="1" applyFill="1" applyBorder="1">
      <alignment horizontal="left" vertical="center" indent="1"/>
    </xf>
    <xf numFmtId="3" fontId="2" fillId="0" borderId="1" xfId="2" applyNumberFormat="1" applyBorder="1">
      <alignment horizontal="right" vertical="center"/>
    </xf>
    <xf numFmtId="3" fontId="2" fillId="0" borderId="9" xfId="2" applyNumberFormat="1" applyBorder="1">
      <alignment horizontal="right" vertical="center"/>
    </xf>
    <xf numFmtId="3" fontId="2" fillId="0" borderId="6" xfId="2" applyNumberFormat="1" applyBorder="1">
      <alignment horizontal="right" vertical="center"/>
    </xf>
    <xf numFmtId="4" fontId="0" fillId="0" borderId="0" xfId="0" applyNumberFormat="1"/>
    <xf numFmtId="0" fontId="2" fillId="0" borderId="8" xfId="1" quotePrefix="1" applyFill="1" applyBorder="1" applyAlignment="1">
      <alignment horizontal="left" vertical="center" indent="9"/>
    </xf>
    <xf numFmtId="0" fontId="2" fillId="0" borderId="8" xfId="1" quotePrefix="1" applyFill="1" applyBorder="1" applyAlignment="1">
      <alignment horizontal="left" vertical="center" indent="7"/>
    </xf>
    <xf numFmtId="0" fontId="5" fillId="0" borderId="8" xfId="1" quotePrefix="1" applyFont="1" applyFill="1" applyBorder="1" applyAlignment="1">
      <alignment horizontal="left" vertical="center" indent="5"/>
    </xf>
    <xf numFmtId="0" fontId="0" fillId="0" borderId="10" xfId="0" applyBorder="1"/>
    <xf numFmtId="3" fontId="2" fillId="0" borderId="10" xfId="2" applyNumberFormat="1" applyBorder="1">
      <alignment horizontal="right" vertical="center"/>
    </xf>
    <xf numFmtId="3" fontId="2" fillId="0" borderId="2" xfId="2" applyNumberFormat="1" applyFill="1">
      <alignment horizontal="right" vertical="center"/>
    </xf>
    <xf numFmtId="3" fontId="2" fillId="0" borderId="1" xfId="2" applyNumberFormat="1" applyFill="1" applyBorder="1">
      <alignment horizontal="right" vertical="center"/>
    </xf>
    <xf numFmtId="3" fontId="2" fillId="0" borderId="2" xfId="2" applyNumberFormat="1" applyFont="1">
      <alignment horizontal="right" vertical="center"/>
    </xf>
    <xf numFmtId="3" fontId="2" fillId="0" borderId="2" xfId="2" applyNumberFormat="1" applyFont="1" applyFill="1">
      <alignment horizontal="right" vertic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SAPBEXHLevel2" xfId="3" xr:uid="{A64B7CBA-D2E0-487D-AE6E-CFB74603FBB8}"/>
    <cellStyle name="SAPBEXHLevel3 2" xfId="1" xr:uid="{FD0D0908-969F-4CE0-B056-284A43D6AB4E}"/>
    <cellStyle name="SAPBEXstdData 2" xfId="2" xr:uid="{9A311525-36E7-4962-A9FC-1F4A9055FA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7A11-9331-4CA8-A9CE-726F62607716}">
  <sheetPr>
    <pageSetUpPr fitToPage="1"/>
  </sheetPr>
  <dimension ref="A2:K104"/>
  <sheetViews>
    <sheetView tabSelected="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56" sqref="H56"/>
    </sheetView>
  </sheetViews>
  <sheetFormatPr defaultRowHeight="15" x14ac:dyDescent="0.25"/>
  <cols>
    <col min="1" max="1" width="17.28515625" customWidth="1"/>
    <col min="2" max="2" width="59.28515625" customWidth="1"/>
    <col min="3" max="3" width="15" customWidth="1"/>
    <col min="4" max="6" width="13.28515625" customWidth="1"/>
    <col min="7" max="7" width="15" bestFit="1" customWidth="1"/>
    <col min="9" max="9" width="11.7109375" bestFit="1" customWidth="1"/>
    <col min="10" max="11" width="10.28515625" bestFit="1" customWidth="1"/>
  </cols>
  <sheetData>
    <row r="2" spans="1:6" x14ac:dyDescent="0.25">
      <c r="A2" s="29" t="s">
        <v>44</v>
      </c>
      <c r="B2" s="29"/>
      <c r="C2" s="29"/>
      <c r="D2" s="29"/>
      <c r="E2" s="29"/>
      <c r="F2" s="29"/>
    </row>
    <row r="4" spans="1:6" ht="38.25" x14ac:dyDescent="0.25">
      <c r="A4" s="1">
        <v>23815</v>
      </c>
      <c r="B4" s="1" t="s">
        <v>0</v>
      </c>
      <c r="C4" s="1" t="s">
        <v>45</v>
      </c>
      <c r="D4" s="1" t="s">
        <v>46</v>
      </c>
      <c r="E4" s="2" t="s">
        <v>47</v>
      </c>
      <c r="F4" s="2" t="s">
        <v>43</v>
      </c>
    </row>
    <row r="5" spans="1:6" x14ac:dyDescent="0.25">
      <c r="A5" s="3">
        <v>11</v>
      </c>
      <c r="B5" s="4" t="s">
        <v>1</v>
      </c>
      <c r="C5" s="5">
        <f>+C15+C20+C30+C40</f>
        <v>21728084.309999999</v>
      </c>
      <c r="D5" s="5">
        <f t="shared" ref="D5" si="0">+D15+D20+D30+D40</f>
        <v>22804604</v>
      </c>
      <c r="E5" s="5">
        <f>+E15+E20+E30+E40+E45</f>
        <v>27682389</v>
      </c>
      <c r="F5" s="5">
        <f>+E5-D5</f>
        <v>4877785</v>
      </c>
    </row>
    <row r="6" spans="1:6" x14ac:dyDescent="0.25">
      <c r="A6" s="3">
        <v>12</v>
      </c>
      <c r="B6" s="4" t="s">
        <v>37</v>
      </c>
      <c r="C6" s="5">
        <f>+C35</f>
        <v>4556847.3600000003</v>
      </c>
      <c r="D6" s="5">
        <f t="shared" ref="D6:E6" si="1">+D35</f>
        <v>0</v>
      </c>
      <c r="E6" s="5">
        <f t="shared" si="1"/>
        <v>0</v>
      </c>
      <c r="F6" s="5">
        <f t="shared" ref="F6:F12" si="2">+E6-D6</f>
        <v>0</v>
      </c>
    </row>
    <row r="7" spans="1:6" x14ac:dyDescent="0.25">
      <c r="A7" s="3">
        <v>31</v>
      </c>
      <c r="B7" s="4" t="s">
        <v>2</v>
      </c>
      <c r="C7" s="5">
        <f>+C72</f>
        <v>1431983.2</v>
      </c>
      <c r="D7" s="5">
        <f t="shared" ref="D7:E7" si="3">+D72</f>
        <v>1370319</v>
      </c>
      <c r="E7" s="5">
        <f t="shared" si="3"/>
        <v>2743464</v>
      </c>
      <c r="F7" s="5">
        <f t="shared" si="2"/>
        <v>1373145</v>
      </c>
    </row>
    <row r="8" spans="1:6" x14ac:dyDescent="0.25">
      <c r="A8" s="3">
        <v>43</v>
      </c>
      <c r="B8" s="4" t="s">
        <v>3</v>
      </c>
      <c r="C8" s="5">
        <f>+C82</f>
        <v>2652082.89</v>
      </c>
      <c r="D8" s="5">
        <f t="shared" ref="D8:E8" si="4">+D82</f>
        <v>2319743</v>
      </c>
      <c r="E8" s="5">
        <f t="shared" si="4"/>
        <v>1898800</v>
      </c>
      <c r="F8" s="5">
        <f t="shared" si="2"/>
        <v>-420943</v>
      </c>
    </row>
    <row r="9" spans="1:6" x14ac:dyDescent="0.25">
      <c r="A9" s="3">
        <v>51</v>
      </c>
      <c r="B9" s="4" t="s">
        <v>4</v>
      </c>
      <c r="C9" s="5">
        <f>+C48</f>
        <v>372840</v>
      </c>
      <c r="D9" s="5">
        <f t="shared" ref="D9:E9" si="5">+D48</f>
        <v>632202</v>
      </c>
      <c r="E9" s="5">
        <f t="shared" si="5"/>
        <v>850039</v>
      </c>
      <c r="F9" s="5">
        <f t="shared" si="2"/>
        <v>217837</v>
      </c>
    </row>
    <row r="10" spans="1:6" x14ac:dyDescent="0.25">
      <c r="A10" s="3">
        <v>52</v>
      </c>
      <c r="B10" s="4" t="s">
        <v>5</v>
      </c>
      <c r="C10" s="5">
        <f>+C55+C90</f>
        <v>2752435.7700000005</v>
      </c>
      <c r="D10" s="5">
        <f>+D55+D90</f>
        <v>1458241</v>
      </c>
      <c r="E10" s="5">
        <f>+E55+E90</f>
        <v>2018469</v>
      </c>
      <c r="F10" s="5">
        <f t="shared" si="2"/>
        <v>560228</v>
      </c>
    </row>
    <row r="11" spans="1:6" x14ac:dyDescent="0.25">
      <c r="A11" s="3">
        <v>61</v>
      </c>
      <c r="B11" s="4" t="s">
        <v>6</v>
      </c>
      <c r="C11" s="5">
        <f>+C66+C98</f>
        <v>56760.959999999999</v>
      </c>
      <c r="D11" s="5">
        <f>+D66+D98</f>
        <v>9654</v>
      </c>
      <c r="E11" s="5">
        <f>+E66+E98</f>
        <v>36340</v>
      </c>
      <c r="F11" s="5">
        <f t="shared" si="2"/>
        <v>26686</v>
      </c>
    </row>
    <row r="12" spans="1:6" x14ac:dyDescent="0.25">
      <c r="A12" s="3">
        <v>71</v>
      </c>
      <c r="B12" s="4" t="s">
        <v>7</v>
      </c>
      <c r="C12" s="5">
        <f>+C103</f>
        <v>0</v>
      </c>
      <c r="D12" s="5">
        <f t="shared" ref="D12:E12" si="6">+D103</f>
        <v>1327</v>
      </c>
      <c r="E12" s="5">
        <f t="shared" si="6"/>
        <v>1327</v>
      </c>
      <c r="F12" s="5">
        <f t="shared" si="2"/>
        <v>0</v>
      </c>
    </row>
    <row r="13" spans="1:6" x14ac:dyDescent="0.25">
      <c r="A13" s="7" t="s">
        <v>8</v>
      </c>
      <c r="B13" s="8" t="s">
        <v>9</v>
      </c>
      <c r="C13" s="9">
        <f>+SUM(C5:C12)</f>
        <v>33551034.489999998</v>
      </c>
      <c r="D13" s="9">
        <f>+SUM(D5:D12)</f>
        <v>28596090</v>
      </c>
      <c r="E13" s="9">
        <f>+SUM(E5:E12)</f>
        <v>35230828</v>
      </c>
      <c r="F13" s="9">
        <f>+SUM(F5:F12)</f>
        <v>6634738</v>
      </c>
    </row>
    <row r="14" spans="1:6" x14ac:dyDescent="0.25">
      <c r="A14" s="10" t="s">
        <v>10</v>
      </c>
      <c r="B14" s="11" t="s">
        <v>11</v>
      </c>
      <c r="C14" s="5">
        <f>+C15</f>
        <v>131604</v>
      </c>
      <c r="D14" s="5">
        <f t="shared" ref="D14:E14" si="7">+D15</f>
        <v>76510</v>
      </c>
      <c r="E14" s="5">
        <f t="shared" si="7"/>
        <v>76510</v>
      </c>
      <c r="F14" s="5">
        <f>+E14-D14</f>
        <v>0</v>
      </c>
    </row>
    <row r="15" spans="1:6" x14ac:dyDescent="0.25">
      <c r="A15" s="3" t="s">
        <v>12</v>
      </c>
      <c r="B15" s="4" t="s">
        <v>1</v>
      </c>
      <c r="C15" s="5">
        <f>+SUM(C16:C18)</f>
        <v>131604</v>
      </c>
      <c r="D15" s="5">
        <f t="shared" ref="D15:E15" si="8">+SUM(D16:D18)</f>
        <v>76510</v>
      </c>
      <c r="E15" s="5">
        <f t="shared" si="8"/>
        <v>76510</v>
      </c>
      <c r="F15" s="5">
        <f t="shared" ref="F15:F78" si="9">+E15-D15</f>
        <v>0</v>
      </c>
    </row>
    <row r="16" spans="1:6" x14ac:dyDescent="0.25">
      <c r="A16" s="12" t="s">
        <v>13</v>
      </c>
      <c r="B16" s="4" t="s">
        <v>14</v>
      </c>
      <c r="C16" s="25">
        <v>0</v>
      </c>
      <c r="D16" s="25">
        <v>0</v>
      </c>
      <c r="E16" s="25">
        <v>0</v>
      </c>
      <c r="F16" s="5">
        <f t="shared" si="9"/>
        <v>0</v>
      </c>
    </row>
    <row r="17" spans="1:10" x14ac:dyDescent="0.25">
      <c r="A17" s="12" t="s">
        <v>15</v>
      </c>
      <c r="B17" s="4" t="s">
        <v>16</v>
      </c>
      <c r="C17" s="25">
        <v>131604</v>
      </c>
      <c r="D17" s="5">
        <v>76510</v>
      </c>
      <c r="E17" s="5">
        <v>76510</v>
      </c>
      <c r="F17" s="5">
        <f t="shared" si="9"/>
        <v>0</v>
      </c>
    </row>
    <row r="18" spans="1:10" x14ac:dyDescent="0.25">
      <c r="A18" s="12" t="s">
        <v>17</v>
      </c>
      <c r="B18" s="4" t="s">
        <v>18</v>
      </c>
      <c r="C18" s="25">
        <v>0</v>
      </c>
      <c r="D18" s="25">
        <v>0</v>
      </c>
      <c r="E18" s="25">
        <v>0</v>
      </c>
      <c r="F18" s="5">
        <f t="shared" si="9"/>
        <v>0</v>
      </c>
    </row>
    <row r="19" spans="1:10" x14ac:dyDescent="0.25">
      <c r="A19" s="10" t="s">
        <v>19</v>
      </c>
      <c r="B19" s="11" t="s">
        <v>20</v>
      </c>
      <c r="C19" s="5">
        <f>+C20</f>
        <v>1680110.34</v>
      </c>
      <c r="D19" s="5">
        <f t="shared" ref="D19:E19" si="10">+D20</f>
        <v>1507157</v>
      </c>
      <c r="E19" s="5">
        <f t="shared" si="10"/>
        <v>1507157</v>
      </c>
      <c r="F19" s="5">
        <f t="shared" si="9"/>
        <v>0</v>
      </c>
    </row>
    <row r="20" spans="1:10" x14ac:dyDescent="0.25">
      <c r="A20" s="3" t="s">
        <v>12</v>
      </c>
      <c r="B20" s="4" t="s">
        <v>1</v>
      </c>
      <c r="C20" s="5">
        <f>+SUM(C21:C28)</f>
        <v>1680110.34</v>
      </c>
      <c r="D20" s="5">
        <f t="shared" ref="D20:E20" si="11">+SUM(D21:D28)</f>
        <v>1507157</v>
      </c>
      <c r="E20" s="5">
        <f t="shared" si="11"/>
        <v>1507157</v>
      </c>
      <c r="F20" s="5">
        <f t="shared" si="9"/>
        <v>0</v>
      </c>
    </row>
    <row r="21" spans="1:10" x14ac:dyDescent="0.25">
      <c r="A21" s="12" t="s">
        <v>13</v>
      </c>
      <c r="B21" s="4" t="s">
        <v>14</v>
      </c>
      <c r="C21" s="25">
        <v>0</v>
      </c>
      <c r="D21" s="25">
        <v>0</v>
      </c>
      <c r="E21" s="25">
        <v>0</v>
      </c>
      <c r="F21" s="5">
        <f t="shared" si="9"/>
        <v>0</v>
      </c>
    </row>
    <row r="22" spans="1:10" x14ac:dyDescent="0.25">
      <c r="A22" s="12" t="s">
        <v>15</v>
      </c>
      <c r="B22" s="4" t="s">
        <v>16</v>
      </c>
      <c r="C22" s="25">
        <v>1477032.34</v>
      </c>
      <c r="D22" s="5">
        <v>1200486</v>
      </c>
      <c r="E22" s="5">
        <v>1200486</v>
      </c>
      <c r="F22" s="5">
        <f t="shared" si="9"/>
        <v>0</v>
      </c>
    </row>
    <row r="23" spans="1:10" x14ac:dyDescent="0.25">
      <c r="A23" s="12" t="s">
        <v>21</v>
      </c>
      <c r="B23" s="4" t="s">
        <v>22</v>
      </c>
      <c r="C23" s="25">
        <v>18510</v>
      </c>
      <c r="D23" s="5">
        <v>15632</v>
      </c>
      <c r="E23" s="5">
        <v>15632</v>
      </c>
      <c r="F23" s="5">
        <f t="shared" si="9"/>
        <v>0</v>
      </c>
    </row>
    <row r="24" spans="1:10" x14ac:dyDescent="0.25">
      <c r="A24" s="12" t="s">
        <v>23</v>
      </c>
      <c r="B24" s="4" t="s">
        <v>24</v>
      </c>
      <c r="C24" s="25">
        <v>80270</v>
      </c>
      <c r="D24" s="5">
        <v>103099</v>
      </c>
      <c r="E24" s="5">
        <v>103099</v>
      </c>
      <c r="F24" s="5">
        <f t="shared" si="9"/>
        <v>0</v>
      </c>
    </row>
    <row r="25" spans="1:10" x14ac:dyDescent="0.25">
      <c r="A25" s="12" t="s">
        <v>17</v>
      </c>
      <c r="B25" s="4" t="s">
        <v>18</v>
      </c>
      <c r="C25" s="25">
        <v>0</v>
      </c>
      <c r="D25" s="25">
        <v>0</v>
      </c>
      <c r="E25" s="25">
        <v>0</v>
      </c>
      <c r="F25" s="5">
        <f t="shared" si="9"/>
        <v>0</v>
      </c>
    </row>
    <row r="26" spans="1:10" x14ac:dyDescent="0.25">
      <c r="A26" s="12" t="s">
        <v>25</v>
      </c>
      <c r="B26" s="4" t="s">
        <v>26</v>
      </c>
      <c r="C26" s="25">
        <v>552</v>
      </c>
      <c r="D26" s="5">
        <v>10330</v>
      </c>
      <c r="E26" s="5">
        <v>10330</v>
      </c>
      <c r="F26" s="5">
        <f t="shared" si="9"/>
        <v>0</v>
      </c>
    </row>
    <row r="27" spans="1:10" x14ac:dyDescent="0.25">
      <c r="A27" s="12" t="s">
        <v>27</v>
      </c>
      <c r="B27" s="4" t="s">
        <v>28</v>
      </c>
      <c r="C27" s="25">
        <v>103746</v>
      </c>
      <c r="D27" s="5">
        <v>177610</v>
      </c>
      <c r="E27" s="5">
        <v>177610</v>
      </c>
      <c r="F27" s="5">
        <f t="shared" si="9"/>
        <v>0</v>
      </c>
    </row>
    <row r="28" spans="1:10" x14ac:dyDescent="0.25">
      <c r="A28" s="12" t="s">
        <v>29</v>
      </c>
      <c r="B28" s="4" t="s">
        <v>30</v>
      </c>
      <c r="C28" s="25">
        <v>0</v>
      </c>
      <c r="D28" s="25">
        <v>0</v>
      </c>
      <c r="E28" s="25">
        <v>0</v>
      </c>
      <c r="F28" s="5">
        <f t="shared" si="9"/>
        <v>0</v>
      </c>
    </row>
    <row r="29" spans="1:10" x14ac:dyDescent="0.25">
      <c r="A29" s="10" t="s">
        <v>31</v>
      </c>
      <c r="B29" s="11" t="s">
        <v>32</v>
      </c>
      <c r="C29" s="5">
        <f>+C30</f>
        <v>19820142.969999999</v>
      </c>
      <c r="D29" s="5">
        <f t="shared" ref="D29:E29" si="12">+D30</f>
        <v>21195832</v>
      </c>
      <c r="E29" s="5">
        <f t="shared" si="12"/>
        <v>26027677</v>
      </c>
      <c r="F29" s="5">
        <f t="shared" si="9"/>
        <v>4831845</v>
      </c>
    </row>
    <row r="30" spans="1:10" x14ac:dyDescent="0.25">
      <c r="A30" s="3">
        <v>11</v>
      </c>
      <c r="B30" s="4" t="str">
        <f>+B15</f>
        <v>Opći prihodi i primici</v>
      </c>
      <c r="C30" s="5">
        <f>+SUM(C31:C34)</f>
        <v>19820142.969999999</v>
      </c>
      <c r="D30" s="5">
        <f t="shared" ref="D30:E30" si="13">+SUM(D31:D34)</f>
        <v>21195832</v>
      </c>
      <c r="E30" s="5">
        <f t="shared" si="13"/>
        <v>26027677</v>
      </c>
      <c r="F30" s="5">
        <f t="shared" si="9"/>
        <v>4831845</v>
      </c>
    </row>
    <row r="31" spans="1:10" x14ac:dyDescent="0.25">
      <c r="A31" s="12" t="s">
        <v>13</v>
      </c>
      <c r="B31" s="4" t="s">
        <v>14</v>
      </c>
      <c r="C31" s="5">
        <v>18628995.98</v>
      </c>
      <c r="D31" s="5">
        <v>19969900</v>
      </c>
      <c r="E31" s="5">
        <v>24403200</v>
      </c>
      <c r="F31" s="5">
        <f t="shared" si="9"/>
        <v>4433300</v>
      </c>
    </row>
    <row r="32" spans="1:10" x14ac:dyDescent="0.25">
      <c r="A32" s="12" t="s">
        <v>15</v>
      </c>
      <c r="B32" s="4" t="s">
        <v>16</v>
      </c>
      <c r="C32" s="5">
        <v>321088</v>
      </c>
      <c r="D32" s="5">
        <v>325932</v>
      </c>
      <c r="E32" s="5">
        <v>374477</v>
      </c>
      <c r="F32" s="5">
        <f t="shared" si="9"/>
        <v>48545</v>
      </c>
      <c r="J32" s="19"/>
    </row>
    <row r="33" spans="1:8" x14ac:dyDescent="0.25">
      <c r="A33" s="12">
        <v>38</v>
      </c>
      <c r="B33" s="4" t="str">
        <f>+B25</f>
        <v>Ostali rashodi</v>
      </c>
      <c r="C33" s="5">
        <v>870058.99</v>
      </c>
      <c r="D33" s="5">
        <v>900000</v>
      </c>
      <c r="E33" s="5">
        <v>1250000</v>
      </c>
      <c r="F33" s="5">
        <f t="shared" si="9"/>
        <v>350000</v>
      </c>
      <c r="H33" s="13"/>
    </row>
    <row r="34" spans="1:8" x14ac:dyDescent="0.25">
      <c r="A34" s="12">
        <v>42</v>
      </c>
      <c r="B34" s="4" t="str">
        <f>+B27</f>
        <v>Rashodi za nabavu proizvedene dugotrajne imovine</v>
      </c>
      <c r="C34" s="25">
        <v>0</v>
      </c>
      <c r="D34" s="25">
        <v>0</v>
      </c>
      <c r="E34" s="25">
        <v>0</v>
      </c>
      <c r="F34" s="5">
        <f t="shared" si="9"/>
        <v>0</v>
      </c>
    </row>
    <row r="35" spans="1:8" x14ac:dyDescent="0.25">
      <c r="A35" s="3">
        <v>12</v>
      </c>
      <c r="B35" s="4" t="s">
        <v>37</v>
      </c>
      <c r="C35" s="5">
        <f>+SUM(C36:C38)</f>
        <v>4556847.3600000003</v>
      </c>
      <c r="D35" s="5">
        <f t="shared" ref="D35:E35" si="14">+SUM(D36:D38)</f>
        <v>0</v>
      </c>
      <c r="E35" s="5">
        <f t="shared" si="14"/>
        <v>0</v>
      </c>
      <c r="F35" s="5">
        <f t="shared" si="9"/>
        <v>0</v>
      </c>
    </row>
    <row r="36" spans="1:8" x14ac:dyDescent="0.25">
      <c r="A36" s="12" t="s">
        <v>13</v>
      </c>
      <c r="B36" s="4" t="s">
        <v>14</v>
      </c>
      <c r="C36" s="25">
        <v>0</v>
      </c>
      <c r="D36" s="25">
        <v>0</v>
      </c>
      <c r="E36" s="25">
        <v>0</v>
      </c>
      <c r="F36" s="5">
        <f t="shared" si="9"/>
        <v>0</v>
      </c>
    </row>
    <row r="37" spans="1:8" x14ac:dyDescent="0.25">
      <c r="A37" s="12" t="s">
        <v>15</v>
      </c>
      <c r="B37" s="4" t="s">
        <v>16</v>
      </c>
      <c r="C37" s="25">
        <v>0</v>
      </c>
      <c r="D37" s="25">
        <v>0</v>
      </c>
      <c r="E37" s="25">
        <v>0</v>
      </c>
      <c r="F37" s="5">
        <f t="shared" si="9"/>
        <v>0</v>
      </c>
    </row>
    <row r="38" spans="1:8" x14ac:dyDescent="0.25">
      <c r="A38" s="12">
        <v>45</v>
      </c>
      <c r="B38" s="4" t="str">
        <f>+B28</f>
        <v>Rashodi za dodatna ulaganja na nefinancijskoj imovini</v>
      </c>
      <c r="C38" s="5">
        <v>4556847.3600000003</v>
      </c>
      <c r="D38" s="25">
        <v>0</v>
      </c>
      <c r="E38" s="25">
        <v>0</v>
      </c>
      <c r="F38" s="5">
        <f t="shared" si="9"/>
        <v>0</v>
      </c>
    </row>
    <row r="39" spans="1:8" x14ac:dyDescent="0.25">
      <c r="A39" s="10" t="s">
        <v>33</v>
      </c>
      <c r="B39" s="11" t="s">
        <v>34</v>
      </c>
      <c r="C39" s="5">
        <f>+C40</f>
        <v>96227</v>
      </c>
      <c r="D39" s="5">
        <f t="shared" ref="D39:E39" si="15">+D40</f>
        <v>25105</v>
      </c>
      <c r="E39" s="5">
        <f t="shared" si="15"/>
        <v>69792</v>
      </c>
      <c r="F39" s="5">
        <f t="shared" si="9"/>
        <v>44687</v>
      </c>
    </row>
    <row r="40" spans="1:8" x14ac:dyDescent="0.25">
      <c r="A40" s="3">
        <v>11</v>
      </c>
      <c r="B40" s="4" t="str">
        <f>+B30</f>
        <v>Opći prihodi i primici</v>
      </c>
      <c r="C40" s="14">
        <f>+SUM(C41:C43)</f>
        <v>96227</v>
      </c>
      <c r="D40" s="14">
        <f t="shared" ref="D40:E40" si="16">+SUM(D41:D43)</f>
        <v>25105</v>
      </c>
      <c r="E40" s="14">
        <f t="shared" si="16"/>
        <v>69792</v>
      </c>
      <c r="F40" s="5">
        <f t="shared" si="9"/>
        <v>44687</v>
      </c>
    </row>
    <row r="41" spans="1:8" x14ac:dyDescent="0.25">
      <c r="A41" s="12" t="s">
        <v>13</v>
      </c>
      <c r="B41" s="15" t="s">
        <v>14</v>
      </c>
      <c r="C41" s="26">
        <v>96227</v>
      </c>
      <c r="D41" s="16">
        <v>25105</v>
      </c>
      <c r="E41" s="5">
        <v>69792</v>
      </c>
      <c r="F41" s="5">
        <f t="shared" si="9"/>
        <v>44687</v>
      </c>
    </row>
    <row r="42" spans="1:8" x14ac:dyDescent="0.25">
      <c r="A42" s="12" t="s">
        <v>15</v>
      </c>
      <c r="B42" s="15" t="s">
        <v>16</v>
      </c>
      <c r="C42" s="25">
        <v>0</v>
      </c>
      <c r="D42" s="25">
        <v>0</v>
      </c>
      <c r="E42" s="25">
        <v>0</v>
      </c>
      <c r="F42" s="5">
        <f t="shared" si="9"/>
        <v>0</v>
      </c>
    </row>
    <row r="43" spans="1:8" x14ac:dyDescent="0.25">
      <c r="A43" s="12" t="s">
        <v>21</v>
      </c>
      <c r="B43" s="4" t="s">
        <v>22</v>
      </c>
      <c r="C43" s="25">
        <v>0</v>
      </c>
      <c r="D43" s="25">
        <v>0</v>
      </c>
      <c r="E43" s="25">
        <v>0</v>
      </c>
      <c r="F43" s="5">
        <f t="shared" si="9"/>
        <v>0</v>
      </c>
    </row>
    <row r="44" spans="1:8" x14ac:dyDescent="0.25">
      <c r="A44" s="10" t="s">
        <v>48</v>
      </c>
      <c r="B44" s="11" t="s">
        <v>49</v>
      </c>
      <c r="C44" s="18">
        <f>+C45</f>
        <v>0</v>
      </c>
      <c r="D44" s="18">
        <f t="shared" ref="D44:E45" si="17">+D45</f>
        <v>0</v>
      </c>
      <c r="E44" s="18">
        <f t="shared" si="17"/>
        <v>1253</v>
      </c>
      <c r="F44" s="5">
        <f t="shared" si="9"/>
        <v>1253</v>
      </c>
    </row>
    <row r="45" spans="1:8" x14ac:dyDescent="0.25">
      <c r="A45" s="3">
        <v>11</v>
      </c>
      <c r="B45" s="4" t="str">
        <f>+B40</f>
        <v>Opći prihodi i primici</v>
      </c>
      <c r="C45" s="18">
        <f>+C46</f>
        <v>0</v>
      </c>
      <c r="D45" s="18">
        <f t="shared" si="17"/>
        <v>0</v>
      </c>
      <c r="E45" s="18">
        <f t="shared" si="17"/>
        <v>1253</v>
      </c>
      <c r="F45" s="5">
        <f t="shared" si="9"/>
        <v>1253</v>
      </c>
    </row>
    <row r="46" spans="1:8" x14ac:dyDescent="0.25">
      <c r="A46" s="12">
        <v>37</v>
      </c>
      <c r="B46" s="4" t="str">
        <f>+B24</f>
        <v>Naknade građanima i kućanstvima na temelju osiguranja i druge naknade</v>
      </c>
      <c r="C46" s="25">
        <v>0</v>
      </c>
      <c r="D46" s="25">
        <v>0</v>
      </c>
      <c r="E46" s="17">
        <v>1253</v>
      </c>
      <c r="F46" s="5">
        <f t="shared" si="9"/>
        <v>1253</v>
      </c>
    </row>
    <row r="47" spans="1:8" x14ac:dyDescent="0.25">
      <c r="A47" s="10" t="s">
        <v>35</v>
      </c>
      <c r="B47" s="11" t="s">
        <v>36</v>
      </c>
      <c r="C47" s="5">
        <f>+C48+C55+C66</f>
        <v>2556956.7400000002</v>
      </c>
      <c r="D47" s="5">
        <f t="shared" ref="D47:E47" si="18">+D48+D55+D66</f>
        <v>1754483</v>
      </c>
      <c r="E47" s="5">
        <f t="shared" si="18"/>
        <v>2293517</v>
      </c>
      <c r="F47" s="5">
        <f t="shared" si="9"/>
        <v>539034</v>
      </c>
    </row>
    <row r="48" spans="1:8" x14ac:dyDescent="0.25">
      <c r="A48" s="3">
        <v>51</v>
      </c>
      <c r="B48" s="4" t="str">
        <f>+B9</f>
        <v>Pomoći EU</v>
      </c>
      <c r="C48" s="5">
        <f>+SUM(C49:C54)</f>
        <v>372840</v>
      </c>
      <c r="D48" s="5">
        <f t="shared" ref="D48:E48" si="19">+SUM(D49:D54)</f>
        <v>632202</v>
      </c>
      <c r="E48" s="5">
        <f t="shared" si="19"/>
        <v>850039</v>
      </c>
      <c r="F48" s="5">
        <f t="shared" si="9"/>
        <v>217837</v>
      </c>
    </row>
    <row r="49" spans="1:11" x14ac:dyDescent="0.25">
      <c r="A49" s="12" t="s">
        <v>13</v>
      </c>
      <c r="B49" s="4" t="s">
        <v>14</v>
      </c>
      <c r="C49" s="5">
        <v>224470</v>
      </c>
      <c r="D49" s="5">
        <v>479799</v>
      </c>
      <c r="E49" s="5">
        <v>493188</v>
      </c>
      <c r="F49" s="5">
        <f t="shared" si="9"/>
        <v>13389</v>
      </c>
      <c r="I49" s="19"/>
      <c r="J49" s="19"/>
      <c r="K49" s="19"/>
    </row>
    <row r="50" spans="1:11" x14ac:dyDescent="0.25">
      <c r="A50" s="12" t="s">
        <v>15</v>
      </c>
      <c r="B50" s="4" t="s">
        <v>16</v>
      </c>
      <c r="C50" s="5">
        <v>138863</v>
      </c>
      <c r="D50" s="5">
        <v>152403</v>
      </c>
      <c r="E50" s="5">
        <v>349540</v>
      </c>
      <c r="F50" s="5">
        <f t="shared" si="9"/>
        <v>197137</v>
      </c>
      <c r="I50" s="19"/>
      <c r="J50" s="19"/>
      <c r="K50" s="19"/>
    </row>
    <row r="51" spans="1:11" x14ac:dyDescent="0.25">
      <c r="A51" s="12">
        <v>34</v>
      </c>
      <c r="B51" s="4" t="str">
        <f>+B58</f>
        <v>Financijski rashodi</v>
      </c>
      <c r="C51" s="5">
        <v>33</v>
      </c>
      <c r="D51" s="25">
        <v>0</v>
      </c>
      <c r="E51" s="5">
        <v>154</v>
      </c>
      <c r="F51" s="5">
        <f t="shared" si="9"/>
        <v>154</v>
      </c>
      <c r="I51" s="19"/>
      <c r="J51" s="19"/>
      <c r="K51" s="19"/>
    </row>
    <row r="52" spans="1:11" x14ac:dyDescent="0.25">
      <c r="A52" s="12" t="s">
        <v>38</v>
      </c>
      <c r="B52" s="4" t="s">
        <v>39</v>
      </c>
      <c r="C52" s="25">
        <v>0</v>
      </c>
      <c r="D52" s="25">
        <v>0</v>
      </c>
      <c r="E52" s="25">
        <v>0</v>
      </c>
      <c r="F52" s="5">
        <f t="shared" si="9"/>
        <v>0</v>
      </c>
      <c r="I52" s="19"/>
      <c r="J52" s="19"/>
      <c r="K52" s="19"/>
    </row>
    <row r="53" spans="1:11" x14ac:dyDescent="0.25">
      <c r="A53" s="12" t="s">
        <v>17</v>
      </c>
      <c r="B53" s="4" t="s">
        <v>18</v>
      </c>
      <c r="C53" s="25">
        <v>0</v>
      </c>
      <c r="D53" s="25">
        <v>0</v>
      </c>
      <c r="E53" s="25">
        <v>0</v>
      </c>
      <c r="F53" s="5">
        <f t="shared" si="9"/>
        <v>0</v>
      </c>
    </row>
    <row r="54" spans="1:11" x14ac:dyDescent="0.25">
      <c r="A54" s="12" t="s">
        <v>27</v>
      </c>
      <c r="B54" s="4" t="s">
        <v>28</v>
      </c>
      <c r="C54" s="14">
        <v>9474</v>
      </c>
      <c r="D54" s="25">
        <v>0</v>
      </c>
      <c r="E54" s="5">
        <v>7157</v>
      </c>
      <c r="F54" s="5">
        <f t="shared" si="9"/>
        <v>7157</v>
      </c>
      <c r="H54" s="19"/>
    </row>
    <row r="55" spans="1:11" x14ac:dyDescent="0.25">
      <c r="A55" s="3">
        <v>52</v>
      </c>
      <c r="B55" s="4" t="str">
        <f>+B10</f>
        <v>Ostale pomoći</v>
      </c>
      <c r="C55" s="5">
        <f>+SUM(C56:C65)</f>
        <v>2137800.7400000002</v>
      </c>
      <c r="D55" s="5">
        <f t="shared" ref="D55:E55" si="20">+SUM(D56:D65)</f>
        <v>1122281</v>
      </c>
      <c r="E55" s="5">
        <f t="shared" si="20"/>
        <v>1428508</v>
      </c>
      <c r="F55" s="5">
        <f t="shared" si="9"/>
        <v>306227</v>
      </c>
    </row>
    <row r="56" spans="1:11" x14ac:dyDescent="0.25">
      <c r="A56" s="20">
        <v>31</v>
      </c>
      <c r="B56" s="4" t="str">
        <f>+B49</f>
        <v>Rashodi za zaposlene</v>
      </c>
      <c r="C56" s="5">
        <v>182515</v>
      </c>
      <c r="D56" s="5">
        <v>158140</v>
      </c>
      <c r="E56" s="5">
        <v>258354</v>
      </c>
      <c r="F56" s="5">
        <f t="shared" si="9"/>
        <v>100214</v>
      </c>
    </row>
    <row r="57" spans="1:11" x14ac:dyDescent="0.25">
      <c r="A57" s="20">
        <v>32</v>
      </c>
      <c r="B57" s="4" t="str">
        <f>+B50</f>
        <v>Materijalni rashodi</v>
      </c>
      <c r="C57" s="5">
        <v>614318</v>
      </c>
      <c r="D57" s="5">
        <v>95424</v>
      </c>
      <c r="E57" s="5">
        <v>224411</v>
      </c>
      <c r="F57" s="5">
        <f t="shared" si="9"/>
        <v>128987</v>
      </c>
      <c r="I57" s="19"/>
      <c r="J57" s="19"/>
      <c r="K57" s="19"/>
    </row>
    <row r="58" spans="1:11" x14ac:dyDescent="0.25">
      <c r="A58" s="20">
        <v>34</v>
      </c>
      <c r="B58" s="4" t="s">
        <v>22</v>
      </c>
      <c r="C58" s="5">
        <v>22</v>
      </c>
      <c r="D58" s="25">
        <v>0</v>
      </c>
      <c r="E58" s="5">
        <v>80</v>
      </c>
      <c r="F58" s="5">
        <f t="shared" si="9"/>
        <v>80</v>
      </c>
      <c r="I58" s="19"/>
      <c r="J58" s="19"/>
      <c r="K58" s="19"/>
    </row>
    <row r="59" spans="1:11" x14ac:dyDescent="0.25">
      <c r="A59" s="20">
        <v>35</v>
      </c>
      <c r="B59" s="4" t="s">
        <v>40</v>
      </c>
      <c r="C59" s="25">
        <v>0</v>
      </c>
      <c r="D59" s="25">
        <v>0</v>
      </c>
      <c r="E59" s="25">
        <v>0</v>
      </c>
      <c r="F59" s="5">
        <f t="shared" si="9"/>
        <v>0</v>
      </c>
      <c r="I59" s="19"/>
      <c r="J59" s="19"/>
      <c r="K59" s="19"/>
    </row>
    <row r="60" spans="1:11" x14ac:dyDescent="0.25">
      <c r="A60" s="20">
        <v>36</v>
      </c>
      <c r="B60" s="4" t="s">
        <v>39</v>
      </c>
      <c r="C60" s="5">
        <v>158660</v>
      </c>
      <c r="D60" s="5">
        <v>50000</v>
      </c>
      <c r="E60" s="5">
        <v>96237</v>
      </c>
      <c r="F60" s="5">
        <f t="shared" si="9"/>
        <v>46237</v>
      </c>
      <c r="I60" s="19"/>
      <c r="J60" s="19"/>
      <c r="K60" s="19"/>
    </row>
    <row r="61" spans="1:11" x14ac:dyDescent="0.25">
      <c r="A61" s="20">
        <v>37</v>
      </c>
      <c r="B61" s="4" t="s">
        <v>24</v>
      </c>
      <c r="C61" s="5">
        <v>337357.74</v>
      </c>
      <c r="D61" s="5">
        <v>800135</v>
      </c>
      <c r="E61" s="5">
        <v>800135</v>
      </c>
      <c r="F61" s="5">
        <f t="shared" si="9"/>
        <v>0</v>
      </c>
      <c r="I61" s="19"/>
      <c r="J61" s="19"/>
      <c r="K61" s="19"/>
    </row>
    <row r="62" spans="1:11" x14ac:dyDescent="0.25">
      <c r="A62" s="20">
        <v>38</v>
      </c>
      <c r="B62" s="4" t="s">
        <v>18</v>
      </c>
      <c r="C62" s="5">
        <v>2500</v>
      </c>
      <c r="D62" s="5">
        <v>4942</v>
      </c>
      <c r="E62" s="5">
        <v>4942</v>
      </c>
      <c r="F62" s="5">
        <f t="shared" si="9"/>
        <v>0</v>
      </c>
      <c r="I62" s="19"/>
      <c r="J62" s="19"/>
      <c r="K62" s="19"/>
    </row>
    <row r="63" spans="1:11" x14ac:dyDescent="0.25">
      <c r="A63" s="20">
        <v>41</v>
      </c>
      <c r="B63" s="4" t="s">
        <v>26</v>
      </c>
      <c r="C63" s="25">
        <v>0</v>
      </c>
      <c r="D63" s="25">
        <v>0</v>
      </c>
      <c r="E63" s="25">
        <v>0</v>
      </c>
      <c r="F63" s="5">
        <f t="shared" si="9"/>
        <v>0</v>
      </c>
      <c r="I63" s="19"/>
      <c r="J63" s="19"/>
      <c r="K63" s="19"/>
    </row>
    <row r="64" spans="1:11" x14ac:dyDescent="0.25">
      <c r="A64" s="20">
        <v>42</v>
      </c>
      <c r="B64" s="4" t="s">
        <v>28</v>
      </c>
      <c r="C64" s="5">
        <v>228357</v>
      </c>
      <c r="D64" s="5">
        <v>13640</v>
      </c>
      <c r="E64" s="5">
        <v>44349</v>
      </c>
      <c r="F64" s="5">
        <f t="shared" si="9"/>
        <v>30709</v>
      </c>
      <c r="I64" s="19"/>
      <c r="J64" s="19"/>
      <c r="K64" s="19"/>
    </row>
    <row r="65" spans="1:7" x14ac:dyDescent="0.25">
      <c r="A65" s="20">
        <v>45</v>
      </c>
      <c r="B65" s="4" t="s">
        <v>30</v>
      </c>
      <c r="C65" s="14">
        <v>614071</v>
      </c>
      <c r="D65" s="25">
        <v>0</v>
      </c>
      <c r="E65" s="25">
        <v>0</v>
      </c>
      <c r="F65" s="5">
        <f t="shared" si="9"/>
        <v>0</v>
      </c>
    </row>
    <row r="66" spans="1:7" x14ac:dyDescent="0.25">
      <c r="A66" s="21">
        <v>61</v>
      </c>
      <c r="B66" s="4" t="s">
        <v>6</v>
      </c>
      <c r="C66" s="5">
        <f>+SUM(C67:C70)</f>
        <v>46316</v>
      </c>
      <c r="D66" s="5">
        <f t="shared" ref="D66:E66" si="21">+SUM(D67:D70)</f>
        <v>0</v>
      </c>
      <c r="E66" s="5">
        <f t="shared" si="21"/>
        <v>14970</v>
      </c>
      <c r="F66" s="5">
        <f t="shared" si="9"/>
        <v>14970</v>
      </c>
    </row>
    <row r="67" spans="1:7" x14ac:dyDescent="0.25">
      <c r="A67" s="20">
        <v>31</v>
      </c>
      <c r="B67" s="4" t="s">
        <v>14</v>
      </c>
      <c r="C67" s="5">
        <v>19448</v>
      </c>
      <c r="D67" s="25">
        <v>0</v>
      </c>
      <c r="E67" s="25">
        <v>0</v>
      </c>
      <c r="F67" s="5">
        <f t="shared" si="9"/>
        <v>0</v>
      </c>
    </row>
    <row r="68" spans="1:7" x14ac:dyDescent="0.25">
      <c r="A68" s="20">
        <v>32</v>
      </c>
      <c r="B68" s="4" t="s">
        <v>16</v>
      </c>
      <c r="C68" s="5">
        <v>24126</v>
      </c>
      <c r="D68" s="25">
        <v>0</v>
      </c>
      <c r="E68" s="5">
        <v>14959</v>
      </c>
      <c r="F68" s="5">
        <f t="shared" si="9"/>
        <v>14959</v>
      </c>
    </row>
    <row r="69" spans="1:7" x14ac:dyDescent="0.25">
      <c r="A69" s="20">
        <v>34</v>
      </c>
      <c r="B69" s="4" t="s">
        <v>22</v>
      </c>
      <c r="C69" s="25">
        <v>0</v>
      </c>
      <c r="D69" s="25">
        <v>0</v>
      </c>
      <c r="E69" s="5">
        <v>11</v>
      </c>
      <c r="F69" s="5">
        <f t="shared" si="9"/>
        <v>11</v>
      </c>
    </row>
    <row r="70" spans="1:7" x14ac:dyDescent="0.25">
      <c r="A70" s="20">
        <v>42</v>
      </c>
      <c r="B70" s="4" t="s">
        <v>28</v>
      </c>
      <c r="C70" s="14">
        <v>2742</v>
      </c>
      <c r="D70" s="25">
        <v>0</v>
      </c>
      <c r="E70" s="25">
        <v>0</v>
      </c>
      <c r="F70" s="5">
        <f t="shared" si="9"/>
        <v>0</v>
      </c>
    </row>
    <row r="71" spans="1:7" x14ac:dyDescent="0.25">
      <c r="A71" s="22" t="s">
        <v>41</v>
      </c>
      <c r="B71" s="11" t="s">
        <v>42</v>
      </c>
      <c r="C71" s="5">
        <f>+C72+C82+C98+C103</f>
        <v>4094511.05</v>
      </c>
      <c r="D71" s="5">
        <f>+D72+D82+D98+D103</f>
        <v>3701043</v>
      </c>
      <c r="E71" s="5">
        <v>5254922</v>
      </c>
      <c r="F71" s="5">
        <f t="shared" si="9"/>
        <v>1553879</v>
      </c>
    </row>
    <row r="72" spans="1:7" x14ac:dyDescent="0.25">
      <c r="A72" s="21">
        <v>31</v>
      </c>
      <c r="B72" s="4" t="s">
        <v>2</v>
      </c>
      <c r="C72" s="5">
        <f>+SUM(C73:C81)</f>
        <v>1431983.2</v>
      </c>
      <c r="D72" s="5">
        <f t="shared" ref="D72" si="22">+SUM(D73:D81)</f>
        <v>1370319</v>
      </c>
      <c r="E72" s="5">
        <f>+SUM(E73:E81)</f>
        <v>2743464</v>
      </c>
      <c r="F72" s="5">
        <f t="shared" si="9"/>
        <v>1373145</v>
      </c>
    </row>
    <row r="73" spans="1:7" x14ac:dyDescent="0.25">
      <c r="A73" s="20">
        <v>31</v>
      </c>
      <c r="B73" s="4" t="s">
        <v>14</v>
      </c>
      <c r="C73" s="5">
        <v>185198</v>
      </c>
      <c r="D73" s="5">
        <v>339180</v>
      </c>
      <c r="E73" s="27">
        <v>1355159</v>
      </c>
      <c r="F73" s="5">
        <f t="shared" si="9"/>
        <v>1015979</v>
      </c>
      <c r="G73" s="19"/>
    </row>
    <row r="74" spans="1:7" x14ac:dyDescent="0.25">
      <c r="A74" s="20">
        <v>32</v>
      </c>
      <c r="B74" s="4" t="s">
        <v>16</v>
      </c>
      <c r="C74" s="5">
        <v>967741</v>
      </c>
      <c r="D74" s="5">
        <v>955071</v>
      </c>
      <c r="E74" s="27">
        <v>1072915</v>
      </c>
      <c r="F74" s="5">
        <f t="shared" si="9"/>
        <v>117844</v>
      </c>
    </row>
    <row r="75" spans="1:7" x14ac:dyDescent="0.25">
      <c r="A75" s="20">
        <v>34</v>
      </c>
      <c r="B75" s="4" t="s">
        <v>22</v>
      </c>
      <c r="C75" s="5">
        <v>1199</v>
      </c>
      <c r="D75" s="5">
        <v>2787</v>
      </c>
      <c r="E75" s="27">
        <v>2787</v>
      </c>
      <c r="F75" s="5">
        <f t="shared" si="9"/>
        <v>0</v>
      </c>
    </row>
    <row r="76" spans="1:7" x14ac:dyDescent="0.25">
      <c r="A76" s="20">
        <v>36</v>
      </c>
      <c r="B76" s="4" t="s">
        <v>39</v>
      </c>
      <c r="C76" s="25">
        <v>0</v>
      </c>
      <c r="D76" s="25">
        <v>0</v>
      </c>
      <c r="E76" s="27">
        <v>204000</v>
      </c>
      <c r="F76" s="5">
        <f t="shared" si="9"/>
        <v>204000</v>
      </c>
    </row>
    <row r="77" spans="1:7" x14ac:dyDescent="0.25">
      <c r="A77" s="20">
        <v>37</v>
      </c>
      <c r="B77" s="4" t="s">
        <v>24</v>
      </c>
      <c r="C77" s="5">
        <v>6339.2</v>
      </c>
      <c r="D77" s="5">
        <v>7884</v>
      </c>
      <c r="E77" s="27">
        <v>7884</v>
      </c>
      <c r="F77" s="5">
        <f t="shared" si="9"/>
        <v>0</v>
      </c>
    </row>
    <row r="78" spans="1:7" x14ac:dyDescent="0.25">
      <c r="A78" s="20">
        <v>38</v>
      </c>
      <c r="B78" s="4" t="s">
        <v>18</v>
      </c>
      <c r="C78" s="25">
        <v>0</v>
      </c>
      <c r="D78" s="5">
        <v>700</v>
      </c>
      <c r="E78" s="27">
        <v>700</v>
      </c>
      <c r="F78" s="5">
        <f t="shared" si="9"/>
        <v>0</v>
      </c>
    </row>
    <row r="79" spans="1:7" x14ac:dyDescent="0.25">
      <c r="A79" s="20">
        <v>41</v>
      </c>
      <c r="B79" s="4" t="s">
        <v>26</v>
      </c>
      <c r="C79" s="25">
        <v>0</v>
      </c>
      <c r="D79" s="25">
        <v>0</v>
      </c>
      <c r="E79" s="28">
        <v>0</v>
      </c>
      <c r="F79" s="5">
        <f t="shared" ref="F79:F104" si="23">+E79-D79</f>
        <v>0</v>
      </c>
    </row>
    <row r="80" spans="1:7" x14ac:dyDescent="0.25">
      <c r="A80" s="20">
        <v>42</v>
      </c>
      <c r="B80" s="4" t="s">
        <v>28</v>
      </c>
      <c r="C80" s="5">
        <v>176315</v>
      </c>
      <c r="D80" s="5">
        <v>64697</v>
      </c>
      <c r="E80" s="27">
        <v>80019</v>
      </c>
      <c r="F80" s="5">
        <f t="shared" si="23"/>
        <v>15322</v>
      </c>
    </row>
    <row r="81" spans="1:6" x14ac:dyDescent="0.25">
      <c r="A81" s="20">
        <v>45</v>
      </c>
      <c r="B81" s="4" t="s">
        <v>30</v>
      </c>
      <c r="C81" s="5">
        <v>95191</v>
      </c>
      <c r="D81" s="25">
        <v>0</v>
      </c>
      <c r="E81" s="27">
        <v>20000</v>
      </c>
      <c r="F81" s="5">
        <f t="shared" si="23"/>
        <v>20000</v>
      </c>
    </row>
    <row r="82" spans="1:6" x14ac:dyDescent="0.25">
      <c r="A82" s="21">
        <v>43</v>
      </c>
      <c r="B82" s="4" t="s">
        <v>3</v>
      </c>
      <c r="C82" s="5">
        <f>+SUM(C83:C89)</f>
        <v>2652082.89</v>
      </c>
      <c r="D82" s="5">
        <f t="shared" ref="D82" si="24">+SUM(D83:D89)</f>
        <v>2319743</v>
      </c>
      <c r="E82" s="27">
        <v>1898800</v>
      </c>
      <c r="F82" s="5">
        <f t="shared" si="23"/>
        <v>-420943</v>
      </c>
    </row>
    <row r="83" spans="1:6" x14ac:dyDescent="0.25">
      <c r="A83" s="20">
        <v>31</v>
      </c>
      <c r="B83" s="4" t="s">
        <v>14</v>
      </c>
      <c r="C83" s="5">
        <v>1203306</v>
      </c>
      <c r="D83" s="5">
        <v>991306</v>
      </c>
      <c r="E83" s="27">
        <v>566242</v>
      </c>
      <c r="F83" s="5">
        <f t="shared" si="23"/>
        <v>-425064</v>
      </c>
    </row>
    <row r="84" spans="1:6" x14ac:dyDescent="0.25">
      <c r="A84" s="20">
        <v>32</v>
      </c>
      <c r="B84" s="4" t="s">
        <v>16</v>
      </c>
      <c r="C84" s="5">
        <v>1294371</v>
      </c>
      <c r="D84" s="5">
        <v>1134661</v>
      </c>
      <c r="E84" s="5">
        <v>1140302</v>
      </c>
      <c r="F84" s="5">
        <f t="shared" si="23"/>
        <v>5641</v>
      </c>
    </row>
    <row r="85" spans="1:6" x14ac:dyDescent="0.25">
      <c r="A85" s="20">
        <v>34</v>
      </c>
      <c r="B85" s="4" t="s">
        <v>22</v>
      </c>
      <c r="C85" s="5">
        <v>1159</v>
      </c>
      <c r="D85" s="5">
        <v>5320</v>
      </c>
      <c r="E85" s="5">
        <v>5402</v>
      </c>
      <c r="F85" s="5">
        <f t="shared" si="23"/>
        <v>82</v>
      </c>
    </row>
    <row r="86" spans="1:6" x14ac:dyDescent="0.25">
      <c r="A86" s="20">
        <v>37</v>
      </c>
      <c r="B86" s="4" t="s">
        <v>24</v>
      </c>
      <c r="C86" s="5">
        <v>33269.89</v>
      </c>
      <c r="D86" s="5">
        <v>52910</v>
      </c>
      <c r="E86" s="5">
        <v>52910</v>
      </c>
      <c r="F86" s="5">
        <f t="shared" si="23"/>
        <v>0</v>
      </c>
    </row>
    <row r="87" spans="1:6" x14ac:dyDescent="0.25">
      <c r="A87" s="20">
        <v>41</v>
      </c>
      <c r="B87" s="4" t="s">
        <v>26</v>
      </c>
      <c r="C87" s="25">
        <v>0</v>
      </c>
      <c r="D87" s="5">
        <v>6636</v>
      </c>
      <c r="E87" s="5">
        <v>6636</v>
      </c>
      <c r="F87" s="5">
        <f t="shared" si="23"/>
        <v>0</v>
      </c>
    </row>
    <row r="88" spans="1:6" x14ac:dyDescent="0.25">
      <c r="A88" s="20">
        <v>42</v>
      </c>
      <c r="B88" s="4" t="s">
        <v>28</v>
      </c>
      <c r="C88" s="5">
        <v>119966</v>
      </c>
      <c r="D88" s="5">
        <v>128910</v>
      </c>
      <c r="E88" s="5">
        <v>127308</v>
      </c>
      <c r="F88" s="5">
        <f t="shared" si="23"/>
        <v>-1602</v>
      </c>
    </row>
    <row r="89" spans="1:6" x14ac:dyDescent="0.25">
      <c r="A89" s="20">
        <v>45</v>
      </c>
      <c r="B89" s="4" t="s">
        <v>30</v>
      </c>
      <c r="C89" s="5">
        <v>11</v>
      </c>
      <c r="D89" s="25">
        <v>0</v>
      </c>
      <c r="E89" s="25">
        <v>0</v>
      </c>
      <c r="F89" s="5">
        <f t="shared" si="23"/>
        <v>0</v>
      </c>
    </row>
    <row r="90" spans="1:6" x14ac:dyDescent="0.25">
      <c r="A90" s="21">
        <v>52</v>
      </c>
      <c r="B90" s="4" t="s">
        <v>5</v>
      </c>
      <c r="C90" s="5">
        <f>+SUM(C91:C97)</f>
        <v>614635.03</v>
      </c>
      <c r="D90" s="5">
        <f t="shared" ref="D90:E90" si="25">+SUM(D91:D97)</f>
        <v>335960</v>
      </c>
      <c r="E90" s="5">
        <f t="shared" si="25"/>
        <v>589961</v>
      </c>
      <c r="F90" s="5">
        <f t="shared" si="23"/>
        <v>254001</v>
      </c>
    </row>
    <row r="91" spans="1:6" x14ac:dyDescent="0.25">
      <c r="A91" s="20">
        <v>31</v>
      </c>
      <c r="B91" s="4" t="s">
        <v>14</v>
      </c>
      <c r="C91" s="5">
        <v>276047</v>
      </c>
      <c r="D91" s="5">
        <v>90153</v>
      </c>
      <c r="E91" s="5">
        <v>253719</v>
      </c>
      <c r="F91" s="5">
        <f t="shared" si="23"/>
        <v>163566</v>
      </c>
    </row>
    <row r="92" spans="1:6" x14ac:dyDescent="0.25">
      <c r="A92" s="20">
        <v>32</v>
      </c>
      <c r="B92" s="4" t="s">
        <v>16</v>
      </c>
      <c r="C92" s="5">
        <v>324865</v>
      </c>
      <c r="D92" s="5">
        <v>209403</v>
      </c>
      <c r="E92" s="5">
        <v>286534</v>
      </c>
      <c r="F92" s="5">
        <f t="shared" si="23"/>
        <v>77131</v>
      </c>
    </row>
    <row r="93" spans="1:6" x14ac:dyDescent="0.25">
      <c r="A93" s="20">
        <v>34</v>
      </c>
      <c r="B93" s="4" t="s">
        <v>22</v>
      </c>
      <c r="C93" s="5">
        <v>110</v>
      </c>
      <c r="D93" s="5">
        <v>5932</v>
      </c>
      <c r="E93" s="5">
        <v>6075</v>
      </c>
      <c r="F93" s="5">
        <f t="shared" si="23"/>
        <v>143</v>
      </c>
    </row>
    <row r="94" spans="1:6" x14ac:dyDescent="0.25">
      <c r="A94" s="20">
        <v>37</v>
      </c>
      <c r="B94" s="4" t="s">
        <v>24</v>
      </c>
      <c r="C94" s="5">
        <v>2097.0300000000002</v>
      </c>
      <c r="D94" s="5">
        <v>5367</v>
      </c>
      <c r="E94" s="5">
        <v>10000</v>
      </c>
      <c r="F94" s="5">
        <f t="shared" si="23"/>
        <v>4633</v>
      </c>
    </row>
    <row r="95" spans="1:6" x14ac:dyDescent="0.25">
      <c r="A95" s="20">
        <v>38</v>
      </c>
      <c r="B95" s="4" t="s">
        <v>18</v>
      </c>
      <c r="C95" s="25">
        <v>0</v>
      </c>
      <c r="D95" s="25">
        <v>0</v>
      </c>
      <c r="E95" s="25">
        <v>0</v>
      </c>
      <c r="F95" s="5">
        <f t="shared" si="23"/>
        <v>0</v>
      </c>
    </row>
    <row r="96" spans="1:6" x14ac:dyDescent="0.25">
      <c r="A96" s="20">
        <v>41</v>
      </c>
      <c r="B96" s="4" t="s">
        <v>26</v>
      </c>
      <c r="C96" s="25">
        <v>0</v>
      </c>
      <c r="D96" s="25">
        <v>0</v>
      </c>
      <c r="E96" s="25">
        <v>0</v>
      </c>
      <c r="F96" s="5">
        <f t="shared" si="23"/>
        <v>0</v>
      </c>
    </row>
    <row r="97" spans="1:7" x14ac:dyDescent="0.25">
      <c r="A97" s="20">
        <v>42</v>
      </c>
      <c r="B97" s="4" t="s">
        <v>28</v>
      </c>
      <c r="C97" s="5">
        <v>11516</v>
      </c>
      <c r="D97" s="5">
        <v>25105</v>
      </c>
      <c r="E97" s="5">
        <v>33633</v>
      </c>
      <c r="F97" s="5">
        <f t="shared" si="23"/>
        <v>8528</v>
      </c>
    </row>
    <row r="98" spans="1:7" x14ac:dyDescent="0.25">
      <c r="A98" s="21">
        <v>61</v>
      </c>
      <c r="B98" s="4" t="s">
        <v>6</v>
      </c>
      <c r="C98" s="5">
        <f>+SUM(C99:C102)</f>
        <v>10444.959999999999</v>
      </c>
      <c r="D98" s="5">
        <f t="shared" ref="D98:E98" si="26">+SUM(D99:D102)</f>
        <v>9654</v>
      </c>
      <c r="E98" s="5">
        <f t="shared" si="26"/>
        <v>21370</v>
      </c>
      <c r="F98" s="5">
        <f t="shared" si="23"/>
        <v>11716</v>
      </c>
      <c r="G98" s="23"/>
    </row>
    <row r="99" spans="1:7" x14ac:dyDescent="0.25">
      <c r="A99" s="20">
        <v>31</v>
      </c>
      <c r="B99" s="4" t="s">
        <v>14</v>
      </c>
      <c r="C99" s="25">
        <v>0</v>
      </c>
      <c r="D99" s="25">
        <v>0</v>
      </c>
      <c r="E99" s="25">
        <v>0</v>
      </c>
      <c r="F99" s="5">
        <f t="shared" si="23"/>
        <v>0</v>
      </c>
      <c r="G99" s="24"/>
    </row>
    <row r="100" spans="1:7" x14ac:dyDescent="0.25">
      <c r="A100" s="20">
        <v>32</v>
      </c>
      <c r="B100" s="4" t="s">
        <v>16</v>
      </c>
      <c r="C100" s="5">
        <v>2800</v>
      </c>
      <c r="D100" s="5">
        <v>4345</v>
      </c>
      <c r="E100" s="5">
        <v>6370</v>
      </c>
      <c r="F100" s="5">
        <f t="shared" si="23"/>
        <v>2025</v>
      </c>
      <c r="G100" s="23"/>
    </row>
    <row r="101" spans="1:7" x14ac:dyDescent="0.25">
      <c r="A101" s="20">
        <v>34</v>
      </c>
      <c r="B101" s="4" t="s">
        <v>22</v>
      </c>
      <c r="C101" s="25">
        <v>0</v>
      </c>
      <c r="D101" s="25">
        <v>0</v>
      </c>
      <c r="E101" s="25">
        <v>0</v>
      </c>
      <c r="F101" s="5">
        <f t="shared" si="23"/>
        <v>0</v>
      </c>
    </row>
    <row r="102" spans="1:7" x14ac:dyDescent="0.25">
      <c r="A102" s="20">
        <v>37</v>
      </c>
      <c r="B102" s="4" t="s">
        <v>24</v>
      </c>
      <c r="C102" s="5">
        <v>7644.96</v>
      </c>
      <c r="D102" s="5">
        <v>5309</v>
      </c>
      <c r="E102" s="5">
        <v>15000</v>
      </c>
      <c r="F102" s="5">
        <f t="shared" si="23"/>
        <v>9691</v>
      </c>
    </row>
    <row r="103" spans="1:7" x14ac:dyDescent="0.25">
      <c r="A103" s="21">
        <v>71</v>
      </c>
      <c r="B103" s="4" t="s">
        <v>7</v>
      </c>
      <c r="C103" s="5">
        <f>+SUM(C104)</f>
        <v>0</v>
      </c>
      <c r="D103" s="5">
        <f t="shared" ref="D103:E103" si="27">+SUM(D104)</f>
        <v>1327</v>
      </c>
      <c r="E103" s="5">
        <f t="shared" si="27"/>
        <v>1327</v>
      </c>
      <c r="F103" s="5">
        <f t="shared" si="23"/>
        <v>0</v>
      </c>
    </row>
    <row r="104" spans="1:7" x14ac:dyDescent="0.25">
      <c r="A104" s="20">
        <v>32</v>
      </c>
      <c r="B104" s="4" t="s">
        <v>16</v>
      </c>
      <c r="C104" s="25">
        <v>0</v>
      </c>
      <c r="D104" s="6">
        <v>1327</v>
      </c>
      <c r="E104" s="6">
        <v>1327</v>
      </c>
      <c r="F104" s="5">
        <f t="shared" si="23"/>
        <v>0</v>
      </c>
    </row>
  </sheetData>
  <autoFilter ref="A4:G104" xr:uid="{00000000-0001-0000-0000-000000000000}"/>
  <mergeCells count="1">
    <mergeCell ref="A2:F2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Posebni dio 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mpogoreli21</dc:creator>
  <cp:lastModifiedBy>Maja Pogorelić Bajlo</cp:lastModifiedBy>
  <cp:lastPrinted>2023-12-13T13:32:20Z</cp:lastPrinted>
  <dcterms:created xsi:type="dcterms:W3CDTF">2023-09-30T12:17:16Z</dcterms:created>
  <dcterms:modified xsi:type="dcterms:W3CDTF">2024-12-17T09:53:48Z</dcterms:modified>
</cp:coreProperties>
</file>